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Temp\version 2.0\examples-of-ddr-memory-routing-on-stm32mpus\STM32MP25xxAL\STM32MP25xxAL with DDR4\CAD_Project\"/>
    </mc:Choice>
  </mc:AlternateContent>
  <xr:revisionPtr revIDLastSave="0" documentId="13_ncr:1_{DC712A3E-64AD-4F5A-8021-267A7E396AA2}" xr6:coauthVersionLast="47" xr6:coauthVersionMax="47" xr10:uidLastSave="{00000000-0000-0000-0000-000000000000}"/>
  <bookViews>
    <workbookView xWindow="-96" yWindow="-96" windowWidth="23232" windowHeight="12432" activeTab="1" xr2:uid="{00000000-000D-0000-FFFF-FFFF00000000}"/>
  </bookViews>
  <sheets>
    <sheet name="Info" sheetId="10" r:id="rId1"/>
    <sheet name="DDR4" sheetId="1" r:id="rId2"/>
    <sheet name="Classified as UnClassified" sheetId="11" state="hidden" r:id="rId3"/>
    <sheet name="xl_DCF_History" sheetId="6" state="veryHidden" r:id="rId4"/>
  </sheets>
  <definedNames>
    <definedName name="_xlnm._FilterDatabase" localSheetId="1" hidden="1">'DDR4'!$B$2:$Q$2</definedName>
    <definedName name="_xlnm._FilterDatabase" localSheetId="0" hidden="1">Info!$A$2:$D$2</definedName>
    <definedName name="CLOCK_1_LENGHTS">'DDR4'!$G$7:$G$8</definedName>
    <definedName name="CLOCK_2_LENGHTS">'DDR4'!#REF!</definedName>
    <definedName name="DQS0_1_LENGTHS">'DDR4'!$G$47:$G$48</definedName>
    <definedName name="DQS0_2_LENGTHS">'DDR4'!#REF!</definedName>
    <definedName name="DQS1_1_LENGTHS">'DDR4'!$G$58:$G$59</definedName>
    <definedName name="DQS1_2_LENGTHS">'DDR4'!#REF!</definedName>
    <definedName name="DQS2_1_LENGTHS">'DDR4'!#REF!</definedName>
    <definedName name="DQS2_2_LENGTHS">'DDR4'!#REF!</definedName>
    <definedName name="DQS3_1_LENGTHS">'DDR4'!#REF!</definedName>
    <definedName name="DQS3_2_LENGTHS">'DDR4'!#REF!</definedName>
    <definedName name="NET_NAME" localSheetId="1">'DDR4'!$C:$C</definedName>
    <definedName name="PACKAGE_LENGTH" localSheetId="1">'DDR4'!$D:$D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H9" i="1"/>
  <c r="H4" i="1"/>
  <c r="G59" i="1" l="1"/>
  <c r="G58" i="1"/>
  <c r="G57" i="1"/>
  <c r="G56" i="1"/>
  <c r="G55" i="1"/>
  <c r="G54" i="1"/>
  <c r="G53" i="1"/>
  <c r="G52" i="1"/>
  <c r="G51" i="1"/>
  <c r="G50" i="1"/>
  <c r="G49" i="1"/>
  <c r="G48" i="1"/>
  <c r="G47" i="1"/>
  <c r="G46" i="1"/>
  <c r="H46" i="1" s="1"/>
  <c r="G45" i="1"/>
  <c r="G44" i="1"/>
  <c r="G43" i="1"/>
  <c r="G42" i="1"/>
  <c r="G41" i="1"/>
  <c r="G40" i="1"/>
  <c r="G39" i="1"/>
  <c r="G38"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H19" i="1" l="1"/>
  <c r="H45" i="1"/>
  <c r="H39" i="1"/>
  <c r="H43" i="1"/>
  <c r="H22" i="1"/>
  <c r="H25" i="1"/>
  <c r="H11" i="1"/>
  <c r="I47" i="1"/>
  <c r="H26" i="1"/>
  <c r="H27" i="1"/>
  <c r="H24" i="1"/>
  <c r="H12" i="1"/>
  <c r="H13" i="1"/>
  <c r="H28" i="1"/>
  <c r="H49" i="1"/>
  <c r="H29" i="1"/>
  <c r="H15" i="1"/>
  <c r="H30" i="1"/>
  <c r="H51" i="1"/>
  <c r="H14" i="1"/>
  <c r="H50" i="1"/>
  <c r="H16" i="1"/>
  <c r="H31" i="1"/>
  <c r="H52" i="1"/>
  <c r="H32" i="1"/>
  <c r="H18" i="1"/>
  <c r="H38" i="1"/>
  <c r="H54" i="1"/>
  <c r="H53" i="1"/>
  <c r="H20" i="1"/>
  <c r="H40" i="1"/>
  <c r="H56" i="1"/>
  <c r="H55" i="1"/>
  <c r="H5" i="1"/>
  <c r="H21" i="1"/>
  <c r="H41" i="1"/>
  <c r="H57" i="1"/>
  <c r="H17" i="1"/>
  <c r="H3" i="1"/>
  <c r="H6" i="1"/>
  <c r="H42" i="1"/>
  <c r="I58" i="1"/>
  <c r="H23" i="1"/>
  <c r="H44" i="1"/>
</calcChain>
</file>

<file path=xl/sharedStrings.xml><?xml version="1.0" encoding="utf-8"?>
<sst xmlns="http://schemas.openxmlformats.org/spreadsheetml/2006/main" count="168" uniqueCount="128">
  <si>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</si>
  <si>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</si>
  <si>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</si>
  <si>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</si>
  <si>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</si>
  <si>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</si>
  <si>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</si>
  <si>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</si>
  <si>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</si>
  <si>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</si>
  <si>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</si>
  <si>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</si>
  <si>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</si>
  <si>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</si>
  <si>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</si>
  <si>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</si>
  <si>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</si>
  <si>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</si>
  <si>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</si>
  <si>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</si>
  <si>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</si>
  <si>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</si>
  <si>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</si>
  <si>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</si>
  <si>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</si>
  <si>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</si>
  <si>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</si>
  <si>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</si>
  <si>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</si>
  <si>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</si>
  <si>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</si>
  <si>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</si>
  <si>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</si>
  <si>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</si>
  <si>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</si>
  <si>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</si>
  <si>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</si>
  <si>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</si>
  <si>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</si>
  <si>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</si>
  <si>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</si>
  <si>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</si>
  <si>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</si>
  <si>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</si>
  <si>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</si>
  <si>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</si>
  <si>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</si>
  <si>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</si>
  <si>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</si>
  <si>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</si>
  <si>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</si>
  <si>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</si>
  <si>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</si>
  <si>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</si>
  <si>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</si>
  <si>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</si>
  <si>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</si>
  <si>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</si>
  <si>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</si>
  <si>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</si>
  <si>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</si>
  <si>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</si>
  <si>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</si>
  <si>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</si>
  <si>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</si>
  <si>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</si>
  <si>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</si>
  <si>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</si>
  <si>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</si>
  <si>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</si>
  <si>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</si>
  <si>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</si>
  <si>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</si>
  <si>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</si>
  <si>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</si>
  <si>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</si>
  <si>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</si>
  <si>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</si>
  <si>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</si>
  <si>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</si>
  <si>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</si>
  <si>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</si>
  <si>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</si>
  <si>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</si>
  <si>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</si>
  <si>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</si>
  <si>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</si>
  <si>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</si>
  <si>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</si>
  <si>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</si>
  <si>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</si>
  <si>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</si>
  <si>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</si>
  <si>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</si>
  <si>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</si>
  <si>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DDR_DQS0_N</t>
  </si>
  <si>
    <t>DDR_DQS0_P</t>
  </si>
  <si>
    <t>DDR_DQS1_N</t>
  </si>
  <si>
    <t>DDR_DQS1_P</t>
  </si>
  <si>
    <t>DDR_ACTN</t>
  </si>
  <si>
    <t>DDR_BG0</t>
  </si>
  <si>
    <t>Address/Command</t>
  </si>
  <si>
    <t>DDR_A14</t>
  </si>
  <si>
    <t>DDR_A15</t>
  </si>
  <si>
    <t>DDR_A16</t>
  </si>
  <si>
    <t>DDR_A17</t>
  </si>
  <si>
    <t>DDR_A18</t>
  </si>
  <si>
    <t>DDR_A20</t>
  </si>
  <si>
    <t>DDR_A21</t>
  </si>
  <si>
    <t>DDR_A22</t>
  </si>
  <si>
    <t>DDR_A23</t>
  </si>
  <si>
    <t>DDR_A25</t>
  </si>
  <si>
    <t>DDR_A26</t>
  </si>
  <si>
    <t>DDR_A27</t>
  </si>
  <si>
    <t>DDR_A28</t>
  </si>
  <si>
    <t>DDR_A29</t>
  </si>
  <si>
    <t>DDR_A30</t>
  </si>
  <si>
    <t>DDR_A31</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</si>
  <si>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</si>
  <si>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</si>
  <si>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STM32MP25xxAL LENGTH (mm)</t>
  </si>
  <si>
    <t>STM32MP25xxAL (10x10)</t>
  </si>
  <si>
    <t>Fill the column F with the track lengths of printed circuit board including via.
Modify  the track length of column F in order to be within the limits of column H and I.</t>
  </si>
  <si>
    <t>1DDR4_memory_length_equalization_in_mm_for_STM32MP25xxAL</t>
  </si>
  <si>
    <t>DDR_BG1</t>
  </si>
  <si>
    <t>STM32MP25xxAL to memory (mm)</t>
  </si>
  <si>
    <t>Color in column G shows shortest (green) and longest (red) lenghts in  the group.</t>
  </si>
  <si>
    <t>STM32MP25XXAL_DDR4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</si>
</sst>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29">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76">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4"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top" wrapText="1"/>
    </xf>
    <xf numFmtId="0" fontId="11" fillId="2" borderId="0" xfId="0" applyFont="1" applyFill="1" applyAlignment="1">
      <alignment horizontal="center" vertical="center"/>
    </xf>
    <xf numFmtId="0" fontId="10" fillId="3" borderId="14" xfId="0" applyFont="1" applyFill="1" applyBorder="1" applyAlignment="1">
      <alignment horizontal="center" vertical="center" textRotation="90"/>
    </xf>
    <xf numFmtId="0" fontId="10" fillId="3" borderId="13"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26" xfId="0" applyFont="1" applyFill="1" applyBorder="1" applyAlignment="1">
      <alignment horizontal="center" vertical="center"/>
    </xf>
    <xf numFmtId="0" fontId="1" fillId="5" borderId="27"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1" xfId="0" applyFont="1" applyBorder="1" applyAlignment="1">
      <alignment horizontal="center" vertical="center"/>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18" xfId="0" applyFont="1" applyFill="1" applyBorder="1" applyAlignment="1">
      <alignment horizontal="center" vertical="center" textRotation="90"/>
    </xf>
    <xf numFmtId="0" fontId="10" fillId="3" borderId="19" xfId="0" applyFont="1" applyFill="1" applyBorder="1" applyAlignment="1">
      <alignment horizontal="center" vertical="center" textRotation="90"/>
    </xf>
    <xf numFmtId="0" fontId="10" fillId="3" borderId="20" xfId="0" applyFont="1" applyFill="1" applyBorder="1" applyAlignment="1">
      <alignment horizontal="center" vertical="center" textRotation="90"/>
    </xf>
    <xf numFmtId="0" fontId="12" fillId="6" borderId="0" xfId="0" applyFont="1" applyFill="1" applyAlignment="1">
      <alignment horizontal="left" vertical="center"/>
    </xf>
    <xf numFmtId="0" fontId="6" fillId="0" borderId="14" xfId="0" applyFont="1" applyBorder="1" applyAlignment="1">
      <alignment horizontal="left" wrapText="1"/>
    </xf>
    <xf numFmtId="0" fontId="6" fillId="0" borderId="6" xfId="0" applyFont="1" applyBorder="1" applyAlignment="1">
      <alignment horizontal="left"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6" fillId="0" borderId="0" xfId="0" applyFont="1" applyAlignment="1">
      <alignment horizontal="left"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C10" sqref="C10"/>
    </sheetView>
  </sheetViews>
  <sheetFormatPr defaultColWidth="9" defaultRowHeight="15" x14ac:dyDescent="0.45"/>
  <cols>
    <col min="1" max="1" width="39.83984375" style="2" customWidth="1"/>
    <col min="2" max="2" width="54.578125" style="2" customWidth="1"/>
    <col min="3" max="3" width="23" style="14" customWidth="1"/>
    <col min="4" max="4" width="18" style="2" customWidth="1"/>
    <col min="5" max="5" width="11.41796875" style="14"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123</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5" t="s">
        <v>127</v>
      </c>
      <c r="E8" s="2"/>
    </row>
    <row r="9" spans="2:10" x14ac:dyDescent="0.45">
      <c r="B9" s="3" t="s">
        <v>27</v>
      </c>
      <c r="C9" s="16"/>
    </row>
    <row r="10" spans="2:10" x14ac:dyDescent="0.45">
      <c r="B10" s="3" t="s">
        <v>28</v>
      </c>
      <c r="C10" s="15"/>
    </row>
    <row r="11" spans="2:10" x14ac:dyDescent="0.45">
      <c r="B11" s="3" t="s">
        <v>29</v>
      </c>
      <c r="C11" s="15"/>
    </row>
    <row r="12" spans="2:10" x14ac:dyDescent="0.45">
      <c r="B12" s="3" t="s">
        <v>30</v>
      </c>
      <c r="C12" s="17">
        <v>45474</v>
      </c>
    </row>
    <row r="16" spans="2:10" ht="42" customHeight="1" x14ac:dyDescent="0.55000000000000004">
      <c r="B16" s="49" t="s">
        <v>118</v>
      </c>
      <c r="C16" s="49"/>
      <c r="D16" s="49"/>
      <c r="E16" s="49"/>
      <c r="F16" s="49"/>
      <c r="G16" s="49"/>
      <c r="H16" s="49"/>
      <c r="I16" s="49"/>
      <c r="J16" s="4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topLeftCell="A4" zoomScale="55" zoomScaleNormal="55" workbookViewId="0">
      <selection activeCell="I26" sqref="I26"/>
    </sheetView>
  </sheetViews>
  <sheetFormatPr defaultColWidth="11.41796875" defaultRowHeight="17.7" x14ac:dyDescent="0.55000000000000004"/>
  <cols>
    <col min="1" max="1" width="8" style="48"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7.41796875" style="5" customWidth="1"/>
    <col min="11" max="11" width="11" style="5" customWidth="1"/>
    <col min="12" max="12" width="88.83984375" style="5" customWidth="1"/>
    <col min="13" max="18" width="11.41796875" style="5"/>
    <col min="19" max="19" width="15.41796875" style="5" customWidth="1"/>
    <col min="20" max="16384" width="11.41796875" style="5"/>
  </cols>
  <sheetData>
    <row r="1" spans="1:12" s="4" customFormat="1" ht="36" customHeight="1" thickBot="1" x14ac:dyDescent="0.6">
      <c r="A1" s="46"/>
      <c r="B1" s="50" t="s">
        <v>121</v>
      </c>
      <c r="C1" s="50"/>
      <c r="D1" s="50"/>
      <c r="E1" s="50"/>
      <c r="F1" s="50"/>
      <c r="G1" s="50"/>
      <c r="H1" s="50"/>
      <c r="I1" s="50"/>
    </row>
    <row r="2" spans="1:12" ht="42.6" thickBot="1" x14ac:dyDescent="0.55000000000000004">
      <c r="A2" s="47"/>
      <c r="B2" s="35" t="s">
        <v>70</v>
      </c>
      <c r="C2" s="11" t="s">
        <v>0</v>
      </c>
      <c r="D2" s="13" t="s">
        <v>120</v>
      </c>
      <c r="E2" s="39"/>
      <c r="F2" s="35" t="s">
        <v>125</v>
      </c>
      <c r="G2" s="11" t="s">
        <v>16</v>
      </c>
      <c r="H2" s="13" t="s">
        <v>61</v>
      </c>
      <c r="I2" s="31"/>
      <c r="K2" s="69" t="s">
        <v>122</v>
      </c>
      <c r="L2" s="70"/>
    </row>
    <row r="3" spans="1:12" ht="15.75" customHeight="1" x14ac:dyDescent="0.55000000000000004">
      <c r="A3" s="65" t="s">
        <v>101</v>
      </c>
      <c r="B3" s="21" t="s">
        <v>48</v>
      </c>
      <c r="C3" s="8" t="s">
        <v>37</v>
      </c>
      <c r="D3" s="36">
        <v>5.5490000000000004</v>
      </c>
      <c r="E3" s="31"/>
      <c r="F3" s="40">
        <v>18.204000000000001</v>
      </c>
      <c r="G3" s="32">
        <f t="shared" ref="G3:G32" si="0">IF(OR(NET_NAME="NA",F:F="NA"),"NA",PACKAGE_LENGTH+F:F)</f>
        <v>23.753</v>
      </c>
      <c r="H3" s="10">
        <f>IF(OR(NET_NAME="NA",F:F="NA"),"NA",G:G-AVERAGEA(CLOCK_1_LENGHTS))</f>
        <v>-1.4264999999999972</v>
      </c>
      <c r="I3" s="31"/>
      <c r="K3" s="20" t="s">
        <v>19</v>
      </c>
      <c r="L3" s="6" t="s">
        <v>17</v>
      </c>
    </row>
    <row r="4" spans="1:12" ht="16.5" customHeight="1" thickBot="1" x14ac:dyDescent="0.6">
      <c r="A4" s="66"/>
      <c r="B4" s="20" t="s">
        <v>42</v>
      </c>
      <c r="C4" s="28" t="s">
        <v>71</v>
      </c>
      <c r="D4" s="37">
        <v>5.5469999999999997</v>
      </c>
      <c r="E4" s="31"/>
      <c r="F4" s="42">
        <v>0</v>
      </c>
      <c r="G4" s="33" t="str">
        <f t="shared" si="0"/>
        <v>NA</v>
      </c>
      <c r="H4" s="26" t="str">
        <f>IF(OR(NET_NAME="NA",F:F="NA"),"NA",G:G-AVERAGEA(CLOCK_1_LENGHTS))</f>
        <v>NA</v>
      </c>
      <c r="I4" s="31"/>
      <c r="K4" s="12" t="s">
        <v>19</v>
      </c>
      <c r="L4" s="7" t="s">
        <v>18</v>
      </c>
    </row>
    <row r="5" spans="1:12" ht="17.5" customHeight="1" thickBot="1" x14ac:dyDescent="0.6">
      <c r="A5" s="66"/>
      <c r="B5" s="20" t="s">
        <v>51</v>
      </c>
      <c r="C5" s="9" t="s">
        <v>38</v>
      </c>
      <c r="D5" s="37">
        <v>3.5859999999999999</v>
      </c>
      <c r="E5" s="31"/>
      <c r="F5" s="42">
        <v>20.704000000000001</v>
      </c>
      <c r="G5" s="33">
        <f t="shared" si="0"/>
        <v>24.29</v>
      </c>
      <c r="H5" s="26">
        <f>IF(OR(NET_NAME="NA",F:F="NA"),"NA",G:G-AVERAGEA(CLOCK_1_LENGHTS))</f>
        <v>-0.88949999999999818</v>
      </c>
      <c r="I5" s="31"/>
    </row>
    <row r="6" spans="1:12" ht="17.5" customHeight="1" x14ac:dyDescent="0.55000000000000004">
      <c r="A6" s="66"/>
      <c r="B6" s="20" t="s">
        <v>46</v>
      </c>
      <c r="C6" s="9" t="s">
        <v>39</v>
      </c>
      <c r="D6" s="37">
        <v>4.1660000000000004</v>
      </c>
      <c r="E6" s="31"/>
      <c r="F6" s="42">
        <v>19.36</v>
      </c>
      <c r="G6" s="33">
        <f t="shared" si="0"/>
        <v>23.526</v>
      </c>
      <c r="H6" s="26">
        <f>IF(OR(NET_NAME="NA",F:F="NA"),"NA",G:G-AVERAGEA(CLOCK_1_LENGHTS))</f>
        <v>-1.6534999999999975</v>
      </c>
      <c r="I6" s="31"/>
      <c r="K6" s="71" t="s">
        <v>126</v>
      </c>
      <c r="L6" s="72"/>
    </row>
    <row r="7" spans="1:12" ht="15.75" customHeight="1" thickBot="1" x14ac:dyDescent="0.6">
      <c r="A7" s="66"/>
      <c r="B7" s="20" t="s">
        <v>58</v>
      </c>
      <c r="C7" s="9" t="s">
        <v>40</v>
      </c>
      <c r="D7" s="37">
        <v>2.2389999999999999</v>
      </c>
      <c r="E7" s="31"/>
      <c r="F7" s="42">
        <v>23.276</v>
      </c>
      <c r="G7" s="33">
        <f t="shared" si="0"/>
        <v>25.515000000000001</v>
      </c>
      <c r="H7" s="62"/>
      <c r="I7" s="31"/>
      <c r="K7" s="73"/>
      <c r="L7" s="74"/>
    </row>
    <row r="8" spans="1:12" ht="15.75" customHeight="1" x14ac:dyDescent="0.55000000000000004">
      <c r="A8" s="66"/>
      <c r="B8" s="20" t="s">
        <v>53</v>
      </c>
      <c r="C8" s="9" t="s">
        <v>41</v>
      </c>
      <c r="D8" s="37">
        <v>1.6619999999999999</v>
      </c>
      <c r="E8" s="31"/>
      <c r="F8" s="42">
        <v>23.181999999999999</v>
      </c>
      <c r="G8" s="33">
        <f t="shared" si="0"/>
        <v>24.843999999999998</v>
      </c>
      <c r="H8" s="62"/>
      <c r="I8" s="31"/>
    </row>
    <row r="9" spans="1:12" ht="15.75" customHeight="1" x14ac:dyDescent="0.55000000000000004">
      <c r="A9" s="66"/>
      <c r="B9" s="20" t="s">
        <v>60</v>
      </c>
      <c r="C9" s="28" t="s">
        <v>71</v>
      </c>
      <c r="D9" s="37">
        <v>3.3370000000000002</v>
      </c>
      <c r="E9" s="31"/>
      <c r="F9" s="42">
        <v>0</v>
      </c>
      <c r="G9" s="33" t="str">
        <f t="shared" si="0"/>
        <v>NA</v>
      </c>
      <c r="H9" s="26" t="str">
        <f t="shared" ref="H9:H32" si="1">IF(OR(NET_NAME="NA",F:F="NA"),"NA",G:G-AVERAGEA(CLOCK_1_LENGHTS))</f>
        <v>NA</v>
      </c>
      <c r="I9" s="31"/>
    </row>
    <row r="10" spans="1:12" ht="15.75" customHeight="1" x14ac:dyDescent="0.55000000000000004">
      <c r="A10" s="66"/>
      <c r="B10" s="20" t="s">
        <v>50</v>
      </c>
      <c r="C10" s="28" t="s">
        <v>71</v>
      </c>
      <c r="D10" s="37">
        <v>4.0220000000000002</v>
      </c>
      <c r="E10" s="31"/>
      <c r="F10" s="42">
        <v>0</v>
      </c>
      <c r="G10" s="33" t="str">
        <f t="shared" si="0"/>
        <v>NA</v>
      </c>
      <c r="H10" s="26" t="str">
        <f t="shared" si="1"/>
        <v>NA</v>
      </c>
      <c r="I10" s="31"/>
      <c r="K10" s="23" t="s">
        <v>72</v>
      </c>
    </row>
    <row r="11" spans="1:12" ht="15.75" customHeight="1" x14ac:dyDescent="0.55000000000000004">
      <c r="A11" s="66"/>
      <c r="B11" s="20" t="s">
        <v>54</v>
      </c>
      <c r="C11" s="28" t="s">
        <v>60</v>
      </c>
      <c r="D11" s="37">
        <v>3.4079999999999999</v>
      </c>
      <c r="E11" s="31"/>
      <c r="F11" s="42">
        <v>19.155000000000001</v>
      </c>
      <c r="G11" s="33">
        <f t="shared" si="0"/>
        <v>22.563000000000002</v>
      </c>
      <c r="H11" s="26">
        <f t="shared" si="1"/>
        <v>-2.6164999999999949</v>
      </c>
      <c r="I11" s="31"/>
      <c r="K11" s="75"/>
      <c r="L11" s="75"/>
    </row>
    <row r="12" spans="1:12" ht="15.75" customHeight="1" x14ac:dyDescent="0.55000000000000004">
      <c r="A12" s="66"/>
      <c r="B12" s="20" t="s">
        <v>49</v>
      </c>
      <c r="C12" s="28" t="s">
        <v>47</v>
      </c>
      <c r="D12" s="37">
        <v>6.6</v>
      </c>
      <c r="E12" s="31"/>
      <c r="F12" s="42">
        <v>19.620999999999999</v>
      </c>
      <c r="G12" s="33">
        <f t="shared" si="0"/>
        <v>26.220999999999997</v>
      </c>
      <c r="H12" s="26">
        <f t="shared" si="1"/>
        <v>1.0414999999999992</v>
      </c>
      <c r="I12" s="31"/>
      <c r="K12" s="68" t="s">
        <v>119</v>
      </c>
      <c r="L12" s="68"/>
    </row>
    <row r="13" spans="1:12" ht="15.75" customHeight="1" x14ac:dyDescent="0.55000000000000004">
      <c r="A13" s="66"/>
      <c r="B13" s="20" t="s">
        <v>43</v>
      </c>
      <c r="C13" s="28" t="s">
        <v>45</v>
      </c>
      <c r="D13" s="37">
        <v>4.0979999999999999</v>
      </c>
      <c r="E13" s="31"/>
      <c r="F13" s="42">
        <v>19.106999999999999</v>
      </c>
      <c r="G13" s="33">
        <f t="shared" si="0"/>
        <v>23.204999999999998</v>
      </c>
      <c r="H13" s="26">
        <f t="shared" si="1"/>
        <v>-1.974499999999999</v>
      </c>
      <c r="I13" s="31"/>
    </row>
    <row r="14" spans="1:12" ht="15.75" customHeight="1" x14ac:dyDescent="0.55000000000000004">
      <c r="A14" s="66"/>
      <c r="B14" s="20" t="s">
        <v>55</v>
      </c>
      <c r="C14" s="28" t="s">
        <v>100</v>
      </c>
      <c r="D14" s="37">
        <v>4.4989999999999997</v>
      </c>
      <c r="E14" s="31"/>
      <c r="F14" s="42">
        <v>18.099</v>
      </c>
      <c r="G14" s="33">
        <f t="shared" si="0"/>
        <v>22.597999999999999</v>
      </c>
      <c r="H14" s="26">
        <f t="shared" si="1"/>
        <v>-2.5814999999999984</v>
      </c>
      <c r="I14" s="31"/>
    </row>
    <row r="15" spans="1:12" ht="15.75" customHeight="1" x14ac:dyDescent="0.55000000000000004">
      <c r="A15" s="66"/>
      <c r="B15" s="20" t="s">
        <v>59</v>
      </c>
      <c r="C15" s="28" t="s">
        <v>52</v>
      </c>
      <c r="D15" s="37">
        <v>3.6829999999999998</v>
      </c>
      <c r="E15" s="31"/>
      <c r="F15" s="42">
        <v>19.562999999999999</v>
      </c>
      <c r="G15" s="33">
        <f t="shared" si="0"/>
        <v>23.245999999999999</v>
      </c>
      <c r="H15" s="26">
        <f t="shared" si="1"/>
        <v>-1.9334999999999987</v>
      </c>
      <c r="I15" s="31"/>
    </row>
    <row r="16" spans="1:12" ht="15.75" customHeight="1" x14ac:dyDescent="0.55000000000000004">
      <c r="A16" s="66"/>
      <c r="B16" s="20" t="s">
        <v>52</v>
      </c>
      <c r="C16" s="28" t="s">
        <v>44</v>
      </c>
      <c r="D16" s="37">
        <v>2.7770000000000001</v>
      </c>
      <c r="E16" s="31"/>
      <c r="F16" s="42">
        <v>20.948</v>
      </c>
      <c r="G16" s="33">
        <f t="shared" si="0"/>
        <v>23.725000000000001</v>
      </c>
      <c r="H16" s="26">
        <f t="shared" si="1"/>
        <v>-1.4544999999999959</v>
      </c>
      <c r="I16" s="31"/>
    </row>
    <row r="17" spans="1:9" ht="17.5" customHeight="1" x14ac:dyDescent="0.55000000000000004">
      <c r="A17" s="66"/>
      <c r="B17" s="20" t="s">
        <v>102</v>
      </c>
      <c r="C17" s="28" t="s">
        <v>51</v>
      </c>
      <c r="D17" s="37">
        <v>2.1110000000000002</v>
      </c>
      <c r="E17" s="31"/>
      <c r="F17" s="42">
        <v>19.788</v>
      </c>
      <c r="G17" s="33">
        <f t="shared" si="0"/>
        <v>21.899000000000001</v>
      </c>
      <c r="H17" s="26">
        <f t="shared" si="1"/>
        <v>-3.2804999999999964</v>
      </c>
      <c r="I17" s="31"/>
    </row>
    <row r="18" spans="1:9" ht="15.75" customHeight="1" x14ac:dyDescent="0.55000000000000004">
      <c r="A18" s="66"/>
      <c r="B18" s="20" t="s">
        <v>103</v>
      </c>
      <c r="C18" s="28" t="s">
        <v>59</v>
      </c>
      <c r="D18" s="37">
        <v>2.7770000000000001</v>
      </c>
      <c r="E18" s="31"/>
      <c r="F18" s="42">
        <v>19.951000000000001</v>
      </c>
      <c r="G18" s="33">
        <f t="shared" si="0"/>
        <v>22.728000000000002</v>
      </c>
      <c r="H18" s="26">
        <f t="shared" si="1"/>
        <v>-2.4514999999999958</v>
      </c>
      <c r="I18" s="31"/>
    </row>
    <row r="19" spans="1:9" ht="15.75" customHeight="1" x14ac:dyDescent="0.55000000000000004">
      <c r="A19" s="66"/>
      <c r="B19" s="20" t="s">
        <v>104</v>
      </c>
      <c r="C19" s="28" t="s">
        <v>46</v>
      </c>
      <c r="D19" s="37">
        <v>4.4379999999999997</v>
      </c>
      <c r="E19" s="31"/>
      <c r="F19" s="42">
        <v>19.611000000000001</v>
      </c>
      <c r="G19" s="33">
        <f t="shared" si="0"/>
        <v>24.048999999999999</v>
      </c>
      <c r="H19" s="26">
        <f t="shared" si="1"/>
        <v>-1.1304999999999978</v>
      </c>
      <c r="I19" s="31"/>
    </row>
    <row r="20" spans="1:9" ht="15.75" customHeight="1" x14ac:dyDescent="0.55000000000000004">
      <c r="A20" s="66"/>
      <c r="B20" s="20" t="s">
        <v>105</v>
      </c>
      <c r="C20" s="28" t="s">
        <v>42</v>
      </c>
      <c r="D20" s="37">
        <v>4.327</v>
      </c>
      <c r="E20" s="31"/>
      <c r="F20" s="42">
        <v>19.533999999999999</v>
      </c>
      <c r="G20" s="33">
        <f t="shared" si="0"/>
        <v>23.860999999999997</v>
      </c>
      <c r="H20" s="26">
        <f t="shared" si="1"/>
        <v>-1.3185000000000002</v>
      </c>
      <c r="I20" s="31"/>
    </row>
    <row r="21" spans="1:9" ht="15.75" customHeight="1" x14ac:dyDescent="0.55000000000000004">
      <c r="A21" s="66"/>
      <c r="B21" s="20" t="s">
        <v>106</v>
      </c>
      <c r="C21" s="28" t="s">
        <v>49</v>
      </c>
      <c r="D21" s="37">
        <v>6.5759999999999996</v>
      </c>
      <c r="E21" s="31"/>
      <c r="F21" s="42">
        <v>22.006</v>
      </c>
      <c r="G21" s="33">
        <f t="shared" si="0"/>
        <v>28.582000000000001</v>
      </c>
      <c r="H21" s="26">
        <f t="shared" si="1"/>
        <v>3.4025000000000034</v>
      </c>
      <c r="I21" s="31"/>
    </row>
    <row r="22" spans="1:9" ht="15.75" customHeight="1" x14ac:dyDescent="0.55000000000000004">
      <c r="A22" s="66"/>
      <c r="B22" s="20" t="s">
        <v>107</v>
      </c>
      <c r="C22" s="28" t="s">
        <v>99</v>
      </c>
      <c r="D22" s="37">
        <v>4.6829999999999998</v>
      </c>
      <c r="E22" s="31"/>
      <c r="F22" s="42">
        <v>19.111000000000001</v>
      </c>
      <c r="G22" s="33">
        <f t="shared" si="0"/>
        <v>23.794</v>
      </c>
      <c r="H22" s="26">
        <f t="shared" si="1"/>
        <v>-1.3854999999999968</v>
      </c>
      <c r="I22" s="31"/>
    </row>
    <row r="23" spans="1:9" ht="15.6" customHeight="1" x14ac:dyDescent="0.55000000000000004">
      <c r="A23" s="66"/>
      <c r="B23" s="20" t="s">
        <v>108</v>
      </c>
      <c r="C23" s="28" t="s">
        <v>43</v>
      </c>
      <c r="D23" s="37">
        <v>3.9169999999999998</v>
      </c>
      <c r="E23" s="31"/>
      <c r="F23" s="42">
        <v>18.719000000000001</v>
      </c>
      <c r="G23" s="33">
        <f t="shared" si="0"/>
        <v>22.636000000000003</v>
      </c>
      <c r="H23" s="26">
        <f t="shared" si="1"/>
        <v>-2.5434999999999945</v>
      </c>
      <c r="I23" s="31"/>
    </row>
    <row r="24" spans="1:9" ht="15.6" customHeight="1" x14ac:dyDescent="0.55000000000000004">
      <c r="A24" s="66"/>
      <c r="B24" s="20" t="s">
        <v>109</v>
      </c>
      <c r="C24" s="28" t="s">
        <v>58</v>
      </c>
      <c r="D24" s="37">
        <v>4.4909999999999997</v>
      </c>
      <c r="E24" s="31"/>
      <c r="F24" s="42">
        <v>19.305</v>
      </c>
      <c r="G24" s="33">
        <f t="shared" si="0"/>
        <v>23.795999999999999</v>
      </c>
      <c r="H24" s="26">
        <f t="shared" si="1"/>
        <v>-1.383499999999998</v>
      </c>
      <c r="I24" s="31"/>
    </row>
    <row r="25" spans="1:9" ht="15.6" customHeight="1" x14ac:dyDescent="0.55000000000000004">
      <c r="A25" s="66"/>
      <c r="B25" s="20" t="s">
        <v>110</v>
      </c>
      <c r="C25" s="28" t="s">
        <v>48</v>
      </c>
      <c r="D25" s="37">
        <v>5.3010000000000002</v>
      </c>
      <c r="E25" s="31"/>
      <c r="F25" s="42">
        <v>19.556000000000001</v>
      </c>
      <c r="G25" s="33">
        <f t="shared" si="0"/>
        <v>24.856999999999999</v>
      </c>
      <c r="H25" s="26">
        <f t="shared" si="1"/>
        <v>-0.32249999999999801</v>
      </c>
      <c r="I25" s="31"/>
    </row>
    <row r="26" spans="1:9" ht="15.6" customHeight="1" x14ac:dyDescent="0.55000000000000004">
      <c r="A26" s="66"/>
      <c r="B26" s="20" t="s">
        <v>111</v>
      </c>
      <c r="C26" s="28" t="s">
        <v>54</v>
      </c>
      <c r="D26" s="37">
        <v>2.181</v>
      </c>
      <c r="E26" s="31"/>
      <c r="F26" s="42">
        <v>20.411000000000001</v>
      </c>
      <c r="G26" s="33">
        <f t="shared" si="0"/>
        <v>22.592000000000002</v>
      </c>
      <c r="H26" s="26">
        <f t="shared" si="1"/>
        <v>-2.587499999999995</v>
      </c>
      <c r="I26" s="31"/>
    </row>
    <row r="27" spans="1:9" ht="15.6" customHeight="1" x14ac:dyDescent="0.55000000000000004">
      <c r="A27" s="66"/>
      <c r="B27" s="20" t="s">
        <v>112</v>
      </c>
      <c r="C27" s="28" t="s">
        <v>55</v>
      </c>
      <c r="D27" s="37">
        <v>6.15</v>
      </c>
      <c r="E27" s="31"/>
      <c r="F27" s="42">
        <v>17.292000000000002</v>
      </c>
      <c r="G27" s="33">
        <f t="shared" si="0"/>
        <v>23.442</v>
      </c>
      <c r="H27" s="26">
        <f t="shared" si="1"/>
        <v>-1.7374999999999972</v>
      </c>
      <c r="I27" s="31"/>
    </row>
    <row r="28" spans="1:9" ht="15.6" customHeight="1" x14ac:dyDescent="0.55000000000000004">
      <c r="A28" s="66"/>
      <c r="B28" s="20" t="s">
        <v>113</v>
      </c>
      <c r="C28" s="28" t="s">
        <v>124</v>
      </c>
      <c r="D28" s="37">
        <v>7.0679999999999996</v>
      </c>
      <c r="E28" s="31"/>
      <c r="F28" s="42">
        <v>20.096</v>
      </c>
      <c r="G28" s="33">
        <f t="shared" si="0"/>
        <v>27.164000000000001</v>
      </c>
      <c r="H28" s="26">
        <f t="shared" si="1"/>
        <v>1.9845000000000041</v>
      </c>
      <c r="I28" s="31"/>
    </row>
    <row r="29" spans="1:9" ht="15.75" customHeight="1" x14ac:dyDescent="0.55000000000000004">
      <c r="A29" s="66"/>
      <c r="B29" s="20" t="s">
        <v>114</v>
      </c>
      <c r="C29" s="28" t="s">
        <v>57</v>
      </c>
      <c r="D29" s="37">
        <v>7.4050000000000002</v>
      </c>
      <c r="E29" s="31"/>
      <c r="F29" s="42">
        <v>20.021000000000001</v>
      </c>
      <c r="G29" s="33">
        <f t="shared" si="0"/>
        <v>27.426000000000002</v>
      </c>
      <c r="H29" s="26">
        <f t="shared" si="1"/>
        <v>2.2465000000000046</v>
      </c>
      <c r="I29" s="31"/>
    </row>
    <row r="30" spans="1:9" ht="15.75" customHeight="1" x14ac:dyDescent="0.55000000000000004">
      <c r="A30" s="66"/>
      <c r="B30" s="20" t="s">
        <v>115</v>
      </c>
      <c r="C30" s="28" t="s">
        <v>56</v>
      </c>
      <c r="D30" s="37">
        <v>8.3620000000000001</v>
      </c>
      <c r="E30" s="31"/>
      <c r="F30" s="42">
        <v>19.942</v>
      </c>
      <c r="G30" s="33">
        <f t="shared" si="0"/>
        <v>28.304000000000002</v>
      </c>
      <c r="H30" s="26">
        <f t="shared" si="1"/>
        <v>3.1245000000000047</v>
      </c>
      <c r="I30" s="31"/>
    </row>
    <row r="31" spans="1:9" ht="15.75" customHeight="1" x14ac:dyDescent="0.55000000000000004">
      <c r="A31" s="66"/>
      <c r="B31" s="20" t="s">
        <v>116</v>
      </c>
      <c r="C31" s="28" t="s">
        <v>53</v>
      </c>
      <c r="D31" s="37">
        <v>9.0289999999999999</v>
      </c>
      <c r="E31" s="31"/>
      <c r="F31" s="42">
        <v>19.594000000000001</v>
      </c>
      <c r="G31" s="33">
        <f t="shared" si="0"/>
        <v>28.623000000000001</v>
      </c>
      <c r="H31" s="26">
        <f t="shared" si="1"/>
        <v>3.4435000000000038</v>
      </c>
      <c r="I31" s="31"/>
    </row>
    <row r="32" spans="1:9" ht="15.75" customHeight="1" thickBot="1" x14ac:dyDescent="0.6">
      <c r="A32" s="67"/>
      <c r="B32" s="22" t="s">
        <v>117</v>
      </c>
      <c r="C32" s="29" t="s">
        <v>50</v>
      </c>
      <c r="D32" s="38">
        <v>9.8520000000000003</v>
      </c>
      <c r="E32" s="31"/>
      <c r="F32" s="43">
        <v>18.721</v>
      </c>
      <c r="G32" s="34">
        <f t="shared" si="0"/>
        <v>28.573</v>
      </c>
      <c r="H32" s="27">
        <f t="shared" si="1"/>
        <v>3.3935000000000031</v>
      </c>
      <c r="I32" s="31"/>
    </row>
    <row r="36" spans="1:9" ht="18" thickBot="1" x14ac:dyDescent="0.6"/>
    <row r="37" spans="1:9" ht="42.6" thickBot="1" x14ac:dyDescent="0.6">
      <c r="A37" s="47"/>
      <c r="B37" s="24" t="s">
        <v>70</v>
      </c>
      <c r="C37" s="11" t="s">
        <v>0</v>
      </c>
      <c r="D37" s="13" t="s">
        <v>120</v>
      </c>
      <c r="E37" s="39"/>
      <c r="F37" s="35" t="s">
        <v>125</v>
      </c>
      <c r="G37" s="11" t="s">
        <v>16</v>
      </c>
      <c r="H37" s="11" t="s">
        <v>68</v>
      </c>
      <c r="I37" s="13" t="s">
        <v>69</v>
      </c>
    </row>
    <row r="38" spans="1:9" ht="14.4" x14ac:dyDescent="0.55000000000000004">
      <c r="A38" s="51" t="s">
        <v>14</v>
      </c>
      <c r="B38" s="18" t="s">
        <v>73</v>
      </c>
      <c r="C38" s="30" t="s">
        <v>73</v>
      </c>
      <c r="D38" s="36">
        <v>4.4450000000000003</v>
      </c>
      <c r="E38" s="31"/>
      <c r="F38" s="44">
        <v>23.349</v>
      </c>
      <c r="G38" s="32">
        <f t="shared" ref="G38:G59" si="2">IF(OR(NET_NAME="NA",F:F="NA"),"NA",PACKAGE_LENGTH+F:F)</f>
        <v>27.794</v>
      </c>
      <c r="H38" s="32">
        <f t="shared" ref="H38:H46" si="3">IF(OR(NET_NAME="NA",F:F="NA"),"NA",G:G-AVERAGEA(DQS0_1_LENGTHS))</f>
        <v>0.5505000000000031</v>
      </c>
      <c r="I38" s="61"/>
    </row>
    <row r="39" spans="1:9" ht="14.4" x14ac:dyDescent="0.55000000000000004">
      <c r="A39" s="52"/>
      <c r="B39" s="19" t="s">
        <v>74</v>
      </c>
      <c r="C39" s="28" t="s">
        <v>74</v>
      </c>
      <c r="D39" s="37">
        <v>4.3550000000000004</v>
      </c>
      <c r="E39" s="31"/>
      <c r="F39" s="41">
        <v>23.93</v>
      </c>
      <c r="G39" s="33">
        <f t="shared" si="2"/>
        <v>28.285</v>
      </c>
      <c r="H39" s="33">
        <f t="shared" si="3"/>
        <v>1.0415000000000028</v>
      </c>
      <c r="I39" s="62"/>
    </row>
    <row r="40" spans="1:9" ht="14.4" x14ac:dyDescent="0.55000000000000004">
      <c r="A40" s="52"/>
      <c r="B40" s="19" t="s">
        <v>75</v>
      </c>
      <c r="C40" s="28" t="s">
        <v>75</v>
      </c>
      <c r="D40" s="37">
        <v>3.3620000000000001</v>
      </c>
      <c r="E40" s="31"/>
      <c r="F40" s="41">
        <v>23.184999999999999</v>
      </c>
      <c r="G40" s="33">
        <f t="shared" si="2"/>
        <v>26.546999999999997</v>
      </c>
      <c r="H40" s="33">
        <f t="shared" si="3"/>
        <v>-0.69650000000000034</v>
      </c>
      <c r="I40" s="62"/>
    </row>
    <row r="41" spans="1:9" ht="14.4" x14ac:dyDescent="0.55000000000000004">
      <c r="A41" s="52"/>
      <c r="B41" s="19" t="s">
        <v>76</v>
      </c>
      <c r="C41" s="28" t="s">
        <v>76</v>
      </c>
      <c r="D41" s="37">
        <v>3.141</v>
      </c>
      <c r="E41" s="31"/>
      <c r="F41" s="41">
        <v>24.373000000000001</v>
      </c>
      <c r="G41" s="33">
        <f t="shared" si="2"/>
        <v>27.514000000000003</v>
      </c>
      <c r="H41" s="33">
        <f t="shared" si="3"/>
        <v>0.27050000000000551</v>
      </c>
      <c r="I41" s="62"/>
    </row>
    <row r="42" spans="1:9" ht="14.4" x14ac:dyDescent="0.55000000000000004">
      <c r="A42" s="52"/>
      <c r="B42" s="19" t="s">
        <v>77</v>
      </c>
      <c r="C42" s="28" t="s">
        <v>77</v>
      </c>
      <c r="D42" s="37">
        <v>4.5510000000000002</v>
      </c>
      <c r="E42" s="31"/>
      <c r="F42" s="41">
        <v>22.015000000000001</v>
      </c>
      <c r="G42" s="33">
        <f t="shared" si="2"/>
        <v>26.566000000000003</v>
      </c>
      <c r="H42" s="33">
        <f t="shared" si="3"/>
        <v>-0.67749999999999488</v>
      </c>
      <c r="I42" s="62"/>
    </row>
    <row r="43" spans="1:9" ht="14.4" x14ac:dyDescent="0.55000000000000004">
      <c r="A43" s="52"/>
      <c r="B43" s="19" t="s">
        <v>78</v>
      </c>
      <c r="C43" s="28" t="s">
        <v>78</v>
      </c>
      <c r="D43" s="37">
        <v>3.3079999999999998</v>
      </c>
      <c r="E43" s="31"/>
      <c r="F43" s="41">
        <v>22.896999999999998</v>
      </c>
      <c r="G43" s="33">
        <f t="shared" si="2"/>
        <v>26.204999999999998</v>
      </c>
      <c r="H43" s="33">
        <f t="shared" si="3"/>
        <v>-1.0384999999999991</v>
      </c>
      <c r="I43" s="62"/>
    </row>
    <row r="44" spans="1:9" ht="14.4" x14ac:dyDescent="0.55000000000000004">
      <c r="A44" s="52"/>
      <c r="B44" s="19" t="s">
        <v>79</v>
      </c>
      <c r="C44" s="28" t="s">
        <v>79</v>
      </c>
      <c r="D44" s="37">
        <v>4.0430000000000001</v>
      </c>
      <c r="E44" s="31"/>
      <c r="F44" s="41">
        <v>21.916</v>
      </c>
      <c r="G44" s="33">
        <f t="shared" si="2"/>
        <v>25.959</v>
      </c>
      <c r="H44" s="33">
        <f t="shared" si="3"/>
        <v>-1.2844999999999978</v>
      </c>
      <c r="I44" s="62"/>
    </row>
    <row r="45" spans="1:9" ht="14.4" x14ac:dyDescent="0.55000000000000004">
      <c r="A45" s="52"/>
      <c r="B45" s="19" t="s">
        <v>80</v>
      </c>
      <c r="C45" s="28" t="s">
        <v>80</v>
      </c>
      <c r="D45" s="37">
        <v>3.4319999999999999</v>
      </c>
      <c r="E45" s="31"/>
      <c r="F45" s="41">
        <v>22.489000000000001</v>
      </c>
      <c r="G45" s="33">
        <f t="shared" si="2"/>
        <v>25.920999999999999</v>
      </c>
      <c r="H45" s="33">
        <f t="shared" si="3"/>
        <v>-1.322499999999998</v>
      </c>
      <c r="I45" s="62"/>
    </row>
    <row r="46" spans="1:9" ht="14.4" x14ac:dyDescent="0.55000000000000004">
      <c r="A46" s="52"/>
      <c r="B46" s="19" t="s">
        <v>81</v>
      </c>
      <c r="C46" s="28" t="s">
        <v>81</v>
      </c>
      <c r="D46" s="37">
        <v>3.2850000000000001</v>
      </c>
      <c r="E46" s="31"/>
      <c r="F46" s="41">
        <v>25.321000000000002</v>
      </c>
      <c r="G46" s="33">
        <f t="shared" si="2"/>
        <v>28.606000000000002</v>
      </c>
      <c r="H46" s="33">
        <f t="shared" si="3"/>
        <v>1.3625000000000043</v>
      </c>
      <c r="I46" s="62"/>
    </row>
    <row r="47" spans="1:9" ht="14.4" x14ac:dyDescent="0.55000000000000004">
      <c r="A47" s="52"/>
      <c r="B47" s="19" t="s">
        <v>82</v>
      </c>
      <c r="C47" s="28" t="s">
        <v>95</v>
      </c>
      <c r="D47" s="37">
        <v>4.2030000000000003</v>
      </c>
      <c r="E47" s="31"/>
      <c r="F47" s="41">
        <v>23.422999999999998</v>
      </c>
      <c r="G47" s="33">
        <f t="shared" si="2"/>
        <v>27.625999999999998</v>
      </c>
      <c r="H47" s="57"/>
      <c r="I47" s="63">
        <f>IF(OR(NET_NAME="NA",F:F="NA"),"NA",AVERAGEA(DQS0_1_LENGTHS)-AVERAGEA(CLOCK_1_LENGHTS))</f>
        <v>2.0640000000000001</v>
      </c>
    </row>
    <row r="48" spans="1:9" ht="14.7" thickBot="1" x14ac:dyDescent="0.6">
      <c r="A48" s="53"/>
      <c r="B48" s="25" t="s">
        <v>83</v>
      </c>
      <c r="C48" s="29" t="s">
        <v>96</v>
      </c>
      <c r="D48" s="38">
        <v>4.875</v>
      </c>
      <c r="E48" s="31"/>
      <c r="F48" s="45">
        <v>21.986000000000001</v>
      </c>
      <c r="G48" s="34">
        <f t="shared" si="2"/>
        <v>26.861000000000001</v>
      </c>
      <c r="H48" s="58"/>
      <c r="I48" s="64"/>
    </row>
    <row r="49" spans="1:9" ht="14.4" x14ac:dyDescent="0.55000000000000004">
      <c r="A49" s="51" t="s">
        <v>15</v>
      </c>
      <c r="B49" s="18" t="s">
        <v>84</v>
      </c>
      <c r="C49" s="30" t="s">
        <v>84</v>
      </c>
      <c r="D49" s="36">
        <v>8.5310000000000006</v>
      </c>
      <c r="E49" s="31"/>
      <c r="F49" s="44">
        <v>20.981999999999999</v>
      </c>
      <c r="G49" s="32">
        <f t="shared" si="2"/>
        <v>29.512999999999998</v>
      </c>
      <c r="H49" s="32">
        <f t="shared" ref="H49:H57" si="4">IF(OR(NET_NAME="NA",F:F="NA"),"NA",G:G-AVERAGEA(DQS1_1_LENGTHS))</f>
        <v>-0.42100000000000293</v>
      </c>
      <c r="I49" s="54"/>
    </row>
    <row r="50" spans="1:9" ht="14.4" x14ac:dyDescent="0.55000000000000004">
      <c r="A50" s="52"/>
      <c r="B50" s="19" t="s">
        <v>85</v>
      </c>
      <c r="C50" s="28" t="s">
        <v>85</v>
      </c>
      <c r="D50" s="37">
        <v>9.5060000000000002</v>
      </c>
      <c r="E50" s="31"/>
      <c r="F50" s="41">
        <v>19.760999999999999</v>
      </c>
      <c r="G50" s="33">
        <f t="shared" si="2"/>
        <v>29.266999999999999</v>
      </c>
      <c r="H50" s="33">
        <f t="shared" si="4"/>
        <v>-0.66700000000000159</v>
      </c>
      <c r="I50" s="55"/>
    </row>
    <row r="51" spans="1:9" ht="14.4" x14ac:dyDescent="0.55000000000000004">
      <c r="A51" s="52"/>
      <c r="B51" s="19" t="s">
        <v>86</v>
      </c>
      <c r="C51" s="28" t="s">
        <v>86</v>
      </c>
      <c r="D51" s="37">
        <v>8.8379999999999992</v>
      </c>
      <c r="E51" s="31"/>
      <c r="F51" s="41">
        <v>21.646999999999998</v>
      </c>
      <c r="G51" s="33">
        <f t="shared" si="2"/>
        <v>30.484999999999999</v>
      </c>
      <c r="H51" s="33">
        <f t="shared" si="4"/>
        <v>0.55099999999999838</v>
      </c>
      <c r="I51" s="55"/>
    </row>
    <row r="52" spans="1:9" ht="14.4" x14ac:dyDescent="0.55000000000000004">
      <c r="A52" s="52"/>
      <c r="B52" s="19" t="s">
        <v>87</v>
      </c>
      <c r="C52" s="28" t="s">
        <v>87</v>
      </c>
      <c r="D52" s="37">
        <v>9.2880000000000003</v>
      </c>
      <c r="E52" s="31"/>
      <c r="F52" s="41">
        <v>22.053999999999998</v>
      </c>
      <c r="G52" s="33">
        <f t="shared" si="2"/>
        <v>31.341999999999999</v>
      </c>
      <c r="H52" s="33">
        <f t="shared" si="4"/>
        <v>1.4079999999999977</v>
      </c>
      <c r="I52" s="55"/>
    </row>
    <row r="53" spans="1:9" ht="14.4" x14ac:dyDescent="0.55000000000000004">
      <c r="A53" s="52"/>
      <c r="B53" s="19" t="s">
        <v>88</v>
      </c>
      <c r="C53" s="28" t="s">
        <v>88</v>
      </c>
      <c r="D53" s="37">
        <v>8.7880000000000003</v>
      </c>
      <c r="E53" s="31"/>
      <c r="F53" s="41">
        <v>22.538</v>
      </c>
      <c r="G53" s="33">
        <f t="shared" si="2"/>
        <v>31.326000000000001</v>
      </c>
      <c r="H53" s="33">
        <f t="shared" si="4"/>
        <v>1.3919999999999995</v>
      </c>
      <c r="I53" s="55"/>
    </row>
    <row r="54" spans="1:9" ht="14.4" x14ac:dyDescent="0.55000000000000004">
      <c r="A54" s="52"/>
      <c r="B54" s="19" t="s">
        <v>89</v>
      </c>
      <c r="C54" s="28" t="s">
        <v>89</v>
      </c>
      <c r="D54" s="37">
        <v>9.8810000000000002</v>
      </c>
      <c r="E54" s="31"/>
      <c r="F54" s="41">
        <v>20.164999999999999</v>
      </c>
      <c r="G54" s="33">
        <f t="shared" si="2"/>
        <v>30.045999999999999</v>
      </c>
      <c r="H54" s="33">
        <f t="shared" si="4"/>
        <v>0.11199999999999832</v>
      </c>
      <c r="I54" s="55"/>
    </row>
    <row r="55" spans="1:9" ht="14.4" x14ac:dyDescent="0.55000000000000004">
      <c r="A55" s="52"/>
      <c r="B55" s="19" t="s">
        <v>90</v>
      </c>
      <c r="C55" s="28" t="s">
        <v>90</v>
      </c>
      <c r="D55" s="37">
        <v>11.006</v>
      </c>
      <c r="E55" s="31"/>
      <c r="F55" s="41">
        <v>20.32</v>
      </c>
      <c r="G55" s="33">
        <f t="shared" si="2"/>
        <v>31.326000000000001</v>
      </c>
      <c r="H55" s="33">
        <f t="shared" si="4"/>
        <v>1.3919999999999995</v>
      </c>
      <c r="I55" s="55"/>
    </row>
    <row r="56" spans="1:9" ht="14.4" x14ac:dyDescent="0.55000000000000004">
      <c r="A56" s="52"/>
      <c r="B56" s="19" t="s">
        <v>91</v>
      </c>
      <c r="C56" s="28" t="s">
        <v>91</v>
      </c>
      <c r="D56" s="37">
        <v>9.827</v>
      </c>
      <c r="E56" s="31"/>
      <c r="F56" s="41">
        <v>20.074000000000002</v>
      </c>
      <c r="G56" s="33">
        <f t="shared" si="2"/>
        <v>29.901000000000003</v>
      </c>
      <c r="H56" s="33">
        <f t="shared" si="4"/>
        <v>-3.2999999999997698E-2</v>
      </c>
      <c r="I56" s="55"/>
    </row>
    <row r="57" spans="1:9" ht="14.4" x14ac:dyDescent="0.55000000000000004">
      <c r="A57" s="52"/>
      <c r="B57" s="19" t="s">
        <v>92</v>
      </c>
      <c r="C57" s="28" t="s">
        <v>92</v>
      </c>
      <c r="D57" s="37">
        <v>7.96</v>
      </c>
      <c r="E57" s="31"/>
      <c r="F57" s="41">
        <v>21.366</v>
      </c>
      <c r="G57" s="33">
        <f t="shared" si="2"/>
        <v>29.326000000000001</v>
      </c>
      <c r="H57" s="33">
        <f t="shared" si="4"/>
        <v>-0.60800000000000054</v>
      </c>
      <c r="I57" s="56"/>
    </row>
    <row r="58" spans="1:9" ht="14.4" x14ac:dyDescent="0.55000000000000004">
      <c r="A58" s="52"/>
      <c r="B58" s="19" t="s">
        <v>93</v>
      </c>
      <c r="C58" s="28" t="s">
        <v>97</v>
      </c>
      <c r="D58" s="37">
        <v>8.56</v>
      </c>
      <c r="E58" s="31"/>
      <c r="F58" s="41">
        <v>21.539000000000001</v>
      </c>
      <c r="G58" s="33">
        <f t="shared" si="2"/>
        <v>30.099000000000004</v>
      </c>
      <c r="H58" s="57"/>
      <c r="I58" s="59">
        <f>IF(OR(NET_NAME="NA",F:F="NA"),"NA",AVERAGEA(DQS1_1_LENGTHS)-AVERAGEA(CLOCK_1_LENGHTS))</f>
        <v>4.7545000000000037</v>
      </c>
    </row>
    <row r="59" spans="1:9" ht="14.7" thickBot="1" x14ac:dyDescent="0.6">
      <c r="A59" s="53"/>
      <c r="B59" s="25" t="s">
        <v>94</v>
      </c>
      <c r="C59" s="29" t="s">
        <v>98</v>
      </c>
      <c r="D59" s="38">
        <v>8.8480000000000008</v>
      </c>
      <c r="E59" s="31"/>
      <c r="F59" s="45">
        <v>20.920999999999999</v>
      </c>
      <c r="G59" s="34">
        <f t="shared" si="2"/>
        <v>29.768999999999998</v>
      </c>
      <c r="H59" s="58"/>
      <c r="I59" s="60"/>
    </row>
  </sheetData>
  <sheetProtection sheet="1" objects="1" scenarios="1"/>
  <mergeCells count="15">
    <mergeCell ref="K12:L12"/>
    <mergeCell ref="K2:L2"/>
    <mergeCell ref="H7:H8"/>
    <mergeCell ref="K6:L7"/>
    <mergeCell ref="K11:L11"/>
    <mergeCell ref="B1:I1"/>
    <mergeCell ref="A49:A59"/>
    <mergeCell ref="I49:I57"/>
    <mergeCell ref="H58:H59"/>
    <mergeCell ref="I58:I59"/>
    <mergeCell ref="A38:A48"/>
    <mergeCell ref="I38:I46"/>
    <mergeCell ref="H47:H48"/>
    <mergeCell ref="I47:I48"/>
    <mergeCell ref="A3:A32"/>
  </mergeCells>
  <phoneticPr fontId="2" type="noConversion"/>
  <conditionalFormatting sqref="A1:L1048576">
    <cfRule type="expression" dxfId="7" priority="1">
      <formula>CELL("protect",A1)=0</formula>
    </cfRule>
    <cfRule type="cellIs" dxfId="6" priority="2" stopIfTrue="1" operator="equal">
      <formula>"NA"</formula>
    </cfRule>
    <cfRule type="expression" priority="3" stopIfTrue="1">
      <formula>NOT(ISNUMBER(A1))</formula>
    </cfRule>
  </conditionalFormatting>
  <conditionalFormatting sqref="G3:G32">
    <cfRule type="colorScale" priority="217">
      <colorScale>
        <cfvo type="min"/>
        <cfvo type="percentile" val="50"/>
        <cfvo type="max"/>
        <color rgb="FF63BE7B"/>
        <color rgb="FFFFEB84"/>
        <color rgb="FFF8696B"/>
      </colorScale>
    </cfRule>
  </conditionalFormatting>
  <conditionalFormatting sqref="G38:G48">
    <cfRule type="colorScale" priority="14">
      <colorScale>
        <cfvo type="min"/>
        <cfvo type="percentile" val="50"/>
        <cfvo type="max"/>
        <color rgb="FF63BE7B"/>
        <color rgb="FFFFEB84"/>
        <color rgb="FFF8696B"/>
      </colorScale>
    </cfRule>
  </conditionalFormatting>
  <conditionalFormatting sqref="G49:G59">
    <cfRule type="colorScale" priority="16">
      <colorScale>
        <cfvo type="min"/>
        <cfvo type="percentile" val="50"/>
        <cfvo type="max"/>
        <color rgb="FF63BE7B"/>
        <color rgb="FFFFEB84"/>
        <color rgb="FFF8696B"/>
      </colorScale>
    </cfRule>
  </conditionalFormatting>
  <conditionalFormatting sqref="H3:H32">
    <cfRule type="cellIs" dxfId="5" priority="48" operator="between">
      <formula>-3.55</formula>
      <formula>3.55</formula>
    </cfRule>
    <cfRule type="cellIs" dxfId="4" priority="49" operator="notBetween">
      <formula>-3.55</formula>
      <formula>3.55</formula>
    </cfRule>
  </conditionalFormatting>
  <conditionalFormatting sqref="H38:H59">
    <cfRule type="cellIs" dxfId="3" priority="30" operator="notBetween">
      <formula>-1.42</formula>
      <formula>1.42</formula>
    </cfRule>
    <cfRule type="cellIs" dxfId="2" priority="31" operator="between">
      <formula>-1.42</formula>
      <formula>1.42</formula>
    </cfRule>
  </conditionalFormatting>
  <conditionalFormatting sqref="I47 I58">
    <cfRule type="cellIs" dxfId="1" priority="32" operator="notBetween">
      <formula>-12.07</formula>
      <formula>12.07</formula>
    </cfRule>
    <cfRule type="cellIs" dxfId="0" priority="47" operator="between">
      <formula>-12.07</formula>
      <formula>12.07</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62</v>
      </c>
      <c r="B5" t="s">
        <v>63</v>
      </c>
      <c r="C5" t="s">
        <v>64</v>
      </c>
      <c r="D5" t="s">
        <v>65</v>
      </c>
      <c r="E5" t="s">
        <v>66</v>
      </c>
      <c r="F5">
        <v>9</v>
      </c>
      <c r="G5" t="s">
        <v>67</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Info</vt:lpstr>
      <vt:lpstr>DDR4</vt:lpstr>
      <vt:lpstr>Classified as UnClassified</vt:lpstr>
      <vt:lpstr>CLOCK_1_LENGHTS</vt:lpstr>
      <vt:lpstr>DQS0_1_LENGTHS</vt:lpstr>
      <vt:lpstr>DQS1_1_LENGTHS</vt:lpstr>
      <vt:lpstr>'DDR4'!NET_NAME</vt:lpstr>
      <vt:lpstr>'DDR4'!PACKAGE_LENGTH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2024-07-01T13:06:54Z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2023-08-25T13:57:29Z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99997212-c9eb-4329-989a-22d3c644b81d</vt:lpwstr>
  </property>
  <property fmtid="{D5CDD505-2E9C-101B-9397-08002B2CF9AE}" pid="8" name="MSIP_Label_23add6c0-cfdb-4bb9-b90f-bf23b83aa6c0_ContentBits">
    <vt:lpwstr>2</vt:lpwstr>
  </property>
</Properties>
</file>